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80" windowWidth="17970" windowHeight="7980"/>
  </bookViews>
  <sheets>
    <sheet name="Приложение 10" sheetId="2" r:id="rId1"/>
  </sheets>
  <definedNames>
    <definedName name="_xlnm._FilterDatabase" localSheetId="0" hidden="1">'Приложение 10'!$A$6:$II$43</definedName>
    <definedName name="_xlnm.Print_Titles" localSheetId="0">'Приложение 10'!$5:$6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2" l="1"/>
  <c r="F7" i="2"/>
  <c r="D7" i="2"/>
  <c r="F48" i="2" l="1"/>
  <c r="F47" i="2"/>
  <c r="F46" i="2"/>
  <c r="F45" i="2"/>
  <c r="F44" i="2"/>
  <c r="F43" i="2"/>
  <c r="F42" i="2"/>
  <c r="F41" i="2"/>
  <c r="E40" i="2"/>
  <c r="F40" i="2" s="1"/>
  <c r="E39" i="2"/>
  <c r="D39" i="2"/>
  <c r="F39" i="2" s="1"/>
  <c r="E38" i="2"/>
  <c r="D38" i="2"/>
  <c r="F38" i="2" s="1"/>
  <c r="E34" i="2" l="1"/>
  <c r="E35" i="2"/>
  <c r="F37" i="2"/>
  <c r="F36" i="2"/>
  <c r="E27" i="2" l="1"/>
  <c r="F32" i="2"/>
  <c r="F33" i="2"/>
  <c r="E30" i="2"/>
  <c r="E24" i="2"/>
  <c r="E23" i="2" s="1"/>
  <c r="F25" i="2"/>
  <c r="E12" i="2"/>
  <c r="E9" i="2"/>
  <c r="E8" i="2" s="1"/>
  <c r="E19" i="2"/>
  <c r="E20" i="2"/>
  <c r="F22" i="2"/>
  <c r="F21" i="2"/>
  <c r="F10" i="2"/>
  <c r="F30" i="2" l="1"/>
  <c r="E26" i="2"/>
  <c r="F26" i="2" s="1"/>
  <c r="E16" i="2"/>
  <c r="E15" i="2" s="1"/>
  <c r="F15" i="2" s="1"/>
  <c r="E11" i="2"/>
  <c r="F11" i="2" s="1"/>
  <c r="F35" i="2"/>
  <c r="F34" i="2"/>
  <c r="F31" i="2"/>
  <c r="F28" i="2"/>
  <c r="F24" i="2"/>
  <c r="F23" i="2"/>
  <c r="F20" i="2"/>
  <c r="F19" i="2"/>
  <c r="F18" i="2"/>
  <c r="F17" i="2"/>
  <c r="F14" i="2"/>
  <c r="F13" i="2"/>
  <c r="F9" i="2"/>
  <c r="F8" i="2"/>
  <c r="F27" i="2" l="1"/>
  <c r="F16" i="2"/>
  <c r="E29" i="2"/>
  <c r="F29" i="2" s="1"/>
  <c r="F12" i="2"/>
</calcChain>
</file>

<file path=xl/sharedStrings.xml><?xml version="1.0" encoding="utf-8"?>
<sst xmlns="http://schemas.openxmlformats.org/spreadsheetml/2006/main" count="92" uniqueCount="76">
  <si>
    <t/>
  </si>
  <si>
    <t>Подпрограмма "Дорожное хозяйство"</t>
  </si>
  <si>
    <t>Подпрограмма "Железнодорожный транспорт"</t>
  </si>
  <si>
    <t>Подпрограмма "Развитие системы обращения с отходами производства и потребления в Ханты-Мансийском автономном округе – Югре"</t>
  </si>
  <si>
    <t>Подпрограмма "Укрепление пожарной безопасности в Ханты-Мансийском автономном округе – Югре"</t>
  </si>
  <si>
    <t>Подпрограмма "Развитие социальной службы Югры"</t>
  </si>
  <si>
    <t>Подпрограмма "Ресурсное обеспечение в сфере образования, науки и молодежной политики"</t>
  </si>
  <si>
    <t>Подпрограмма "Территориальное планирование учреждений здравоохранения Ханты-Мансийского автономного округа – Югры"</t>
  </si>
  <si>
    <t>г.Лангепас</t>
  </si>
  <si>
    <t>Реконструкция и расширение здания Лангепасского профессионального колледжа</t>
  </si>
  <si>
    <t>г.Мегион</t>
  </si>
  <si>
    <t>Советский район</t>
  </si>
  <si>
    <t>Реконструкция комплексного центра социального обслуживания населения в г. Мегионе</t>
  </si>
  <si>
    <t>Нефтеюганский район</t>
  </si>
  <si>
    <t>Октябрьский район</t>
  </si>
  <si>
    <t>Ханты-Мансийский район</t>
  </si>
  <si>
    <t>Комплексный межмуниципальный полигон твердых бытовых отходов для города Ханты-Мансийск, поселений Ханты-Мансийского района (ПИР)</t>
  </si>
  <si>
    <t>Наименование (государственный (муниципальный) заказчик, государственная программа, подпрограмма,  объект)</t>
  </si>
  <si>
    <t>изменения
(+ / -)</t>
  </si>
  <si>
    <t>Уточненный план</t>
  </si>
  <si>
    <t>Примечание</t>
  </si>
  <si>
    <t>Департамент строительства Ханты-Мансийского автономного округа – Югры, всего</t>
  </si>
  <si>
    <t>Департамент дорожного хозяйства и транспорта Ханты-Мансийского автономного округа – Югры, всего</t>
  </si>
  <si>
    <t xml:space="preserve">Изменение объема бюджетных ассигнований, выделенных из бюджета автономного округа на капитальные вложения объектов государственной собственности </t>
  </si>
  <si>
    <t>тыс. рублей</t>
  </si>
  <si>
    <t>Кондинский район</t>
  </si>
  <si>
    <t xml:space="preserve">Утверждено </t>
  </si>
  <si>
    <t>Государственная программа "Развитие здравоохранения на 2018–2025 годы и на период до 2030 года"</t>
  </si>
  <si>
    <t>Государственная программа "Развитие образования в Ханты-Мансийском автономном округе – Югре на 2018–2025 годы и на период до 2030 года"</t>
  </si>
  <si>
    <t>Государственная программа "Социальная поддержка жителей Ханты-Мансийского автономного округа – Югры на 2018–2025 годы и на период до 2030 года"</t>
  </si>
  <si>
    <t>Государственная программа "Развитие культуры в Ханты-Мансийском автономном округе – Югре на 2018–2025 годы и на период до 2030 года"</t>
  </si>
  <si>
    <t>Государственная программа "Развитие физической культуры и спорта в Ханты-Мансийском автономном округе – Югре на 2018–2025 годы и на период до 2030 года"</t>
  </si>
  <si>
    <t>Государственная программа "Защита населения и территорий от чрезвычайных ситуаций, обеспечение пожарной безопасности в Ханты-Мансийском автономном округе – Югре на 2018–2025 годы и на период до 2030 года"</t>
  </si>
  <si>
    <t>Государственная программа "Обеспечение экологической безопасности Ханты-Мансийского автономного округа – Югры на 2018–2025 годы и на период до 2030 года"</t>
  </si>
  <si>
    <t>Государственная программа "Развитие транспортной системы Ханты-Мансийского автономного округа – Югры на 2018–2025 годы и на период до 2030 года"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</si>
  <si>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</si>
  <si>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Реконструкция автомобильной дороги г. Югорск - пгт. Таежный</t>
  </si>
  <si>
    <t>2018 год</t>
  </si>
  <si>
    <t>2019 год</t>
  </si>
  <si>
    <t>Подпрограмма "Развитие спорта высших достижений и системы подготовки спортивного резерва"</t>
  </si>
  <si>
    <t>г. Нижневартовск</t>
  </si>
  <si>
    <t>Общежитие для Нижневартовского социально-гуманитарного колледжа</t>
  </si>
  <si>
    <t>г. Сургут</t>
  </si>
  <si>
    <t>Реконструкция поликлиники на 425 посещений в смену окружной клинической больницы в г. Сургуте</t>
  </si>
  <si>
    <t>г. Нягань</t>
  </si>
  <si>
    <t>Нераспределенный резерв</t>
  </si>
  <si>
    <t>Реконструкция здания ДК «Геолог»</t>
  </si>
  <si>
    <t>г. Ханты-Мансийск</t>
  </si>
  <si>
    <t>Региональный центр единоборств в г. Ханты-Мансийске</t>
  </si>
  <si>
    <t>Нижневартовский район</t>
  </si>
  <si>
    <t>Комплексный межмуниципальный полигон твердых бытовых отходов для городов Нижневартовск и Мегион, поселений Нижневартовского района (ПИР)</t>
  </si>
  <si>
    <t>Комплексный межмуниципальный полигон для захоронения (утилизации) бытовых и промышленных отходов для городов Нефтеюганск и Пыть-Ях, посе-лений Нефтеюганского района</t>
  </si>
  <si>
    <t>Отдельный пост в с. Перегребное Октябрьского района (ПИР)</t>
  </si>
  <si>
    <t>Многофункциональный вокзал на ст. Приобье Октябрьского района. Крытый надземный переход (ПИР)</t>
  </si>
  <si>
    <t>Многофункциональный вокзал на ст. Приобье Октябрьского района. Дооснащение вокзального комплекса (ПИР)</t>
  </si>
  <si>
    <t>Ответственным исполнителем ГП предлагаются к уменьшению средства, свободные от бюджетных обязательств, по итогам расчета начальной максимальной цены на оборудование.</t>
  </si>
  <si>
    <t xml:space="preserve">Ответственным исполнителем ГП предлагается уменьшение средств запланированных на начало реконструкции, которые не будут выполнены в текущем году, в связи с отсутствием проектной документации, обеспеченной положительными заключениями экспертиз. Контракт с проектной организацией расторгнут. </t>
  </si>
  <si>
    <t>Ответственным исполнителем ГП предлагается уменьшение средств, в связи с невозможностью их использования в текущем году (торги на корректировку проектной документации не состоялись).</t>
  </si>
  <si>
    <t>Ответственным исполнителем ГП, предлагаются к уменьшению средства, свободные от бюджетных обязательств (контракт на строительство расторгнут, контракт на завершение строительства не заключен).</t>
  </si>
  <si>
    <t xml:space="preserve">Ответственным исполнителем ГП предлагается уменьшение средств запланированных на строительство инженерных сетей для Дома-интерната в д.Шапша, которые не будут выполнены в текущем году, в связи с длительным сроком выполнения проектной документации и отсутствием возможности проведения торгов, выполнения работ в текущем году. </t>
  </si>
  <si>
    <t>Ответственным исполнителем ГП, предлагаются к уменьшению средства, запланированные на проведение государственных экспертиз, проведение которые в текущем году не представляется возможным, в связи с отсутствием разработанной проектной документации (по причинам низких темпов проектирования).</t>
  </si>
  <si>
    <t>Ответственным исполнителем ГП, предлагаются к уменьшению средства, запланированные на проведение государственных экспертиз, проведение которые в текущем году не представляется возможным, в связи с отсутствием разработанной проектной документации (отсутствие разрешения использования земельного участка).</t>
  </si>
  <si>
    <t xml:space="preserve">Предлагаются к уменьшению средства, свободные от бюджетных обязательств. </t>
  </si>
  <si>
    <t xml:space="preserve">Ответственным исполнителем ГП предлагается уменьшение средств запланированных на начало реконструкции здания ДК «Геолог», которые не будут выполнены в текущем году, в связи с отсутствием проектной документации, обеспеченной положительными заключениями экспертиз. </t>
  </si>
  <si>
    <t xml:space="preserve">Ответственным исполнителем ГП, предлагаются к уменьшению средства, в связи с отсутствием разработанной проектной документации. </t>
  </si>
  <si>
    <t>Строительство автомобильной дороги г. Урай - п. Половинка</t>
  </si>
  <si>
    <t>Ответственным исполнителем ГП предлагается перераспределить средства на расходы текущего характер в связи с экономией.</t>
  </si>
  <si>
    <t>Сургутский район</t>
  </si>
  <si>
    <t>Реконструкция автомобильной дороги Сургут - Лянтор, км 21  - км 33 (ПИР)</t>
  </si>
  <si>
    <t>Автомобильная дорога г. Сургут – г. Лянтор. Реконструкция мостового перехода через реку Малая Кучиминская на км 33+365</t>
  </si>
  <si>
    <t>Автомобильная дорога г. Сургут – г. Лянтор. Реконструкция мостового перехода через реку Большая Кучиминская на км 37+436</t>
  </si>
  <si>
    <t>Автомобильная дорога г. Сургут – г. Лянтор. Реконструкция мостового перехода через Ручей на км 34+815</t>
  </si>
  <si>
    <t>Ответственным исполнителем ГП предлагается перераспределить средства на расходы текущего характер в связи с расторжением контракта.</t>
  </si>
  <si>
    <t>Строительство автомобильной дороги пгт. Новоаганск - г. Покачи (ОИ)</t>
  </si>
  <si>
    <t>Автомобильная дорога Нефтеюганск - левый берег р.Обь. Реконструкция мостового перехода через протоку Чеускино на км 5+367</t>
  </si>
  <si>
    <t>Приложение 10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</si>
</sst>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;[Red]\-#,##0.0"/>
    <numFmt numFmtId="165" formatCode="00\ 0\ 00\ 00000"/>
    <numFmt numFmtId="166" formatCode="_-* #,##0.0_р_._-;\-* #,##0.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6" fillId="0" borderId="0"/>
    <xf numFmtId="0" fontId="6" fillId="0" borderId="0"/>
    <xf numFmtId="0" fontId="6" fillId="0" borderId="0"/>
    <xf numFmtId="43" fontId="8" fillId="0" borderId="0" applyFont="0" applyFill="0" applyBorder="0" applyAlignment="0" applyProtection="0"/>
  </cellStyleXfs>
  <cellXfs count="73">
    <xf numFmtId="0" fontId="0" fillId="0" borderId="0" xfId="0"/>
    <xf numFmtId="0" fontId="4" fillId="2" borderId="0" xfId="1" applyNumberFormat="1" applyFont="1" applyFill="1" applyAlignment="1" applyProtection="1">
      <alignment horizontal="center" vertical="center"/>
      <protection hidden="1"/>
    </xf>
    <xf numFmtId="0" fontId="4" fillId="2" borderId="0" xfId="1" applyNumberFormat="1" applyFont="1" applyFill="1" applyAlignment="1" applyProtection="1">
      <alignment horizontal="left" vertical="center"/>
      <protection hidden="1"/>
    </xf>
    <xf numFmtId="0" fontId="2" fillId="2" borderId="0" xfId="1" applyNumberFormat="1" applyFont="1" applyFill="1" applyAlignment="1" applyProtection="1">
      <alignment horizontal="left" vertical="center" wrapText="1"/>
      <protection hidden="1"/>
    </xf>
    <xf numFmtId="0" fontId="5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Font="1" applyFill="1" applyAlignment="1" applyProtection="1">
      <alignment vertical="center"/>
      <protection hidden="1"/>
    </xf>
    <xf numFmtId="165" fontId="4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1" xfId="1" applyNumberFormat="1" applyFont="1" applyFill="1" applyBorder="1" applyAlignment="1" applyProtection="1">
      <alignment vertical="center" wrapText="1"/>
      <protection hidden="1"/>
    </xf>
    <xf numFmtId="0" fontId="4" fillId="2" borderId="0" xfId="1" applyNumberFormat="1" applyFont="1" applyFill="1" applyAlignment="1" applyProtection="1">
      <alignment horizontal="right" vertical="center"/>
      <protection hidden="1"/>
    </xf>
    <xf numFmtId="0" fontId="7" fillId="2" borderId="0" xfId="1" applyFont="1" applyFill="1" applyAlignment="1">
      <alignment vertical="center"/>
    </xf>
    <xf numFmtId="0" fontId="4" fillId="2" borderId="0" xfId="4" applyFont="1" applyFill="1" applyAlignment="1" applyProtection="1">
      <alignment horizontal="right" vertical="center"/>
      <protection hidden="1"/>
    </xf>
    <xf numFmtId="0" fontId="7" fillId="2" borderId="0" xfId="1" applyFont="1" applyFill="1" applyAlignment="1">
      <alignment horizontal="left" vertical="center"/>
    </xf>
    <xf numFmtId="0" fontId="4" fillId="2" borderId="0" xfId="1" applyFont="1" applyFill="1" applyAlignment="1" applyProtection="1">
      <alignment vertical="center"/>
      <protection hidden="1"/>
    </xf>
    <xf numFmtId="0" fontId="4" fillId="2" borderId="0" xfId="1" applyFont="1" applyFill="1" applyAlignment="1" applyProtection="1">
      <alignment horizontal="left" vertical="center"/>
      <protection hidden="1"/>
    </xf>
    <xf numFmtId="0" fontId="4" fillId="2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165" fontId="4" fillId="0" borderId="1" xfId="1" applyNumberFormat="1" applyFont="1" applyFill="1" applyBorder="1" applyAlignment="1" applyProtection="1">
      <alignment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 applyProtection="1">
      <alignment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NumberFormat="1" applyFont="1" applyFill="1" applyBorder="1" applyAlignment="1" applyProtection="1">
      <alignment vertical="center" wrapText="1"/>
      <protection hidden="1"/>
    </xf>
    <xf numFmtId="0" fontId="4" fillId="2" borderId="0" xfId="1" applyFont="1" applyFill="1" applyAlignment="1">
      <alignment vertical="center" wrapText="1"/>
    </xf>
    <xf numFmtId="0" fontId="2" fillId="2" borderId="0" xfId="1" applyNumberFormat="1" applyFont="1" applyFill="1" applyBorder="1" applyAlignment="1" applyProtection="1">
      <alignment vertical="center" wrapText="1"/>
      <protection hidden="1"/>
    </xf>
    <xf numFmtId="0" fontId="2" fillId="2" borderId="0" xfId="1" applyFont="1" applyFill="1" applyAlignment="1">
      <alignment vertical="center" wrapText="1"/>
    </xf>
    <xf numFmtId="0" fontId="2" fillId="2" borderId="0" xfId="1" applyNumberFormat="1" applyFont="1" applyFill="1" applyAlignment="1" applyProtection="1">
      <alignment vertical="center"/>
      <protection hidden="1"/>
    </xf>
    <xf numFmtId="0" fontId="2" fillId="2" borderId="0" xfId="1" applyFont="1" applyFill="1" applyAlignment="1">
      <alignment vertical="center"/>
    </xf>
    <xf numFmtId="0" fontId="4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Fill="1" applyAlignment="1">
      <alignment vertical="center"/>
    </xf>
    <xf numFmtId="0" fontId="4" fillId="2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Font="1" applyFill="1" applyAlignment="1">
      <alignment vertical="center"/>
    </xf>
    <xf numFmtId="0" fontId="4" fillId="0" borderId="0" xfId="4" applyNumberFormat="1" applyFont="1" applyFill="1" applyAlignment="1" applyProtection="1">
      <alignment vertical="center"/>
      <protection hidden="1"/>
    </xf>
    <xf numFmtId="0" fontId="4" fillId="0" borderId="0" xfId="4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5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5" applyNumberFormat="1" applyFont="1" applyFill="1" applyBorder="1" applyAlignment="1" applyProtection="1">
      <alignment horizontal="center" vertical="center"/>
      <protection hidden="1"/>
    </xf>
    <xf numFmtId="166" fontId="2" fillId="0" borderId="1" xfId="5" applyNumberFormat="1" applyFont="1" applyFill="1" applyBorder="1" applyAlignment="1" applyProtection="1">
      <alignment horizontal="center" vertical="center"/>
      <protection hidden="1"/>
    </xf>
    <xf numFmtId="166" fontId="4" fillId="2" borderId="1" xfId="5" applyNumberFormat="1" applyFont="1" applyFill="1" applyBorder="1" applyAlignment="1" applyProtection="1">
      <alignment horizontal="center" vertical="center"/>
      <protection hidden="1"/>
    </xf>
    <xf numFmtId="166" fontId="4" fillId="0" borderId="1" xfId="5" applyNumberFormat="1" applyFont="1" applyFill="1" applyBorder="1" applyAlignment="1" applyProtection="1">
      <alignment horizontal="center" vertical="center"/>
      <protection hidden="1"/>
    </xf>
    <xf numFmtId="165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" xfId="1" applyFont="1" applyFill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4" fillId="0" borderId="1" xfId="1" applyFont="1" applyFill="1" applyBorder="1" applyAlignment="1">
      <alignment vertical="center" wrapText="1"/>
    </xf>
    <xf numFmtId="165" fontId="4" fillId="2" borderId="1" xfId="4" applyNumberFormat="1" applyFont="1" applyFill="1" applyBorder="1" applyAlignment="1" applyProtection="1">
      <alignment horizontal="left" vertical="center" wrapText="1"/>
      <protection hidden="1"/>
    </xf>
    <xf numFmtId="165" fontId="2" fillId="2" borderId="1" xfId="4" applyNumberFormat="1" applyFont="1" applyFill="1" applyBorder="1" applyAlignment="1" applyProtection="1">
      <alignment horizontal="center" vertical="center"/>
      <protection hidden="1"/>
    </xf>
    <xf numFmtId="165" fontId="4" fillId="2" borderId="1" xfId="4" applyNumberFormat="1" applyFont="1" applyFill="1" applyBorder="1" applyAlignment="1" applyProtection="1">
      <alignment horizontal="center" vertical="center"/>
      <protection hidden="1"/>
    </xf>
    <xf numFmtId="164" fontId="4" fillId="2" borderId="1" xfId="4" applyNumberFormat="1" applyFont="1" applyFill="1" applyBorder="1" applyAlignment="1" applyProtection="1">
      <alignment vertical="center" wrapText="1"/>
      <protection hidden="1"/>
    </xf>
    <xf numFmtId="164" fontId="4" fillId="2" borderId="1" xfId="4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4" fillId="2" borderId="1" xfId="4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4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4" fillId="2" borderId="2" xfId="4" applyNumberFormat="1" applyFont="1" applyFill="1" applyBorder="1" applyAlignment="1" applyProtection="1">
      <alignment horizontal="left" vertical="center" wrapText="1"/>
      <protection hidden="1"/>
    </xf>
    <xf numFmtId="164" fontId="4" fillId="2" borderId="6" xfId="4" applyNumberFormat="1" applyFont="1" applyFill="1" applyBorder="1" applyAlignment="1" applyProtection="1">
      <alignment horizontal="left" vertical="center" wrapText="1"/>
      <protection hidden="1"/>
    </xf>
    <xf numFmtId="164" fontId="4" fillId="2" borderId="3" xfId="4" applyNumberFormat="1" applyFont="1" applyFill="1" applyBorder="1" applyAlignment="1" applyProtection="1">
      <alignment horizontal="left" vertical="center" wrapText="1"/>
      <protection hidden="1"/>
    </xf>
    <xf numFmtId="165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3" xfId="1" applyNumberFormat="1" applyFont="1" applyFill="1" applyBorder="1" applyAlignment="1" applyProtection="1">
      <alignment horizontal="left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4" fillId="2" borderId="1" xfId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</cellXfs>
  <cellStyles count="6">
    <cellStyle name="Обычный" xfId="0" builtinId="0"/>
    <cellStyle name="Обычный 2" xfId="1"/>
    <cellStyle name="Обычный 2 2" xfId="4"/>
    <cellStyle name="Обычный 2 3" xfId="3"/>
    <cellStyle name="Обычный 2 4" xfId="2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showGridLines="0" tabSelected="1" zoomScale="90" zoomScaleNormal="90" workbookViewId="0">
      <selection activeCell="C2" sqref="C2:J3"/>
    </sheetView>
  </sheetViews>
  <sheetFormatPr defaultColWidth="9.140625" defaultRowHeight="12.75" x14ac:dyDescent="0.25"/>
  <cols>
    <col min="1" max="1" width="1.140625" style="9" customWidth="1"/>
    <col min="2" max="2" width="20.28515625" style="11" customWidth="1"/>
    <col min="3" max="3" width="64.85546875" style="11" customWidth="1"/>
    <col min="4" max="6" width="16.28515625" style="9" customWidth="1"/>
    <col min="7" max="7" width="16.28515625" style="15" hidden="1" customWidth="1"/>
    <col min="8" max="9" width="16.28515625" style="9" hidden="1" customWidth="1"/>
    <col min="10" max="10" width="74.28515625" style="9" customWidth="1"/>
    <col min="11" max="243" width="9.140625" style="9" customWidth="1"/>
    <col min="244" max="16384" width="9.140625" style="9"/>
  </cols>
  <sheetData>
    <row r="1" spans="1:10" ht="18.75" x14ac:dyDescent="0.25">
      <c r="A1" s="5"/>
      <c r="B1" s="2"/>
      <c r="C1" s="2"/>
      <c r="D1" s="1"/>
      <c r="E1" s="1"/>
      <c r="F1" s="1"/>
      <c r="G1" s="19"/>
      <c r="H1" s="1"/>
      <c r="I1" s="1"/>
      <c r="J1" s="8" t="s">
        <v>75</v>
      </c>
    </row>
    <row r="2" spans="1:10" ht="18.75" customHeight="1" x14ac:dyDescent="0.25">
      <c r="A2" s="5"/>
      <c r="B2" s="3" t="s">
        <v>0</v>
      </c>
      <c r="C2" s="69" t="s">
        <v>23</v>
      </c>
      <c r="D2" s="69"/>
      <c r="E2" s="69"/>
      <c r="F2" s="69"/>
      <c r="G2" s="69"/>
      <c r="H2" s="69"/>
      <c r="I2" s="69"/>
      <c r="J2" s="69"/>
    </row>
    <row r="3" spans="1:10" ht="3.75" customHeight="1" x14ac:dyDescent="0.25">
      <c r="A3" s="5"/>
      <c r="B3" s="4"/>
      <c r="C3" s="69"/>
      <c r="D3" s="69"/>
      <c r="E3" s="69"/>
      <c r="F3" s="69"/>
      <c r="G3" s="69"/>
      <c r="H3" s="69"/>
      <c r="I3" s="69"/>
      <c r="J3" s="69"/>
    </row>
    <row r="4" spans="1:10" s="14" customFormat="1" ht="10.5" customHeight="1" x14ac:dyDescent="0.25">
      <c r="A4" s="12"/>
      <c r="B4" s="13"/>
      <c r="C4" s="13"/>
      <c r="D4" s="12"/>
      <c r="E4" s="12"/>
      <c r="F4" s="12"/>
      <c r="G4" s="20"/>
      <c r="H4" s="12"/>
      <c r="I4" s="12"/>
      <c r="J4" s="10" t="s">
        <v>24</v>
      </c>
    </row>
    <row r="5" spans="1:10" s="14" customFormat="1" ht="15.75" x14ac:dyDescent="0.25">
      <c r="A5" s="12"/>
      <c r="B5" s="71" t="s">
        <v>17</v>
      </c>
      <c r="C5" s="71"/>
      <c r="D5" s="70" t="s">
        <v>37</v>
      </c>
      <c r="E5" s="70"/>
      <c r="F5" s="70"/>
      <c r="G5" s="70" t="s">
        <v>38</v>
      </c>
      <c r="H5" s="70"/>
      <c r="I5" s="70"/>
      <c r="J5" s="71" t="s">
        <v>20</v>
      </c>
    </row>
    <row r="6" spans="1:10" s="23" customFormat="1" ht="31.5" customHeight="1" x14ac:dyDescent="0.25">
      <c r="A6" s="22"/>
      <c r="B6" s="71"/>
      <c r="C6" s="71"/>
      <c r="D6" s="36" t="s">
        <v>26</v>
      </c>
      <c r="E6" s="36" t="s">
        <v>18</v>
      </c>
      <c r="F6" s="36" t="s">
        <v>19</v>
      </c>
      <c r="G6" s="21" t="s">
        <v>26</v>
      </c>
      <c r="H6" s="36" t="s">
        <v>18</v>
      </c>
      <c r="I6" s="36" t="s">
        <v>19</v>
      </c>
      <c r="J6" s="71"/>
    </row>
    <row r="7" spans="1:10" s="25" customFormat="1" ht="35.25" customHeight="1" x14ac:dyDescent="0.25">
      <c r="A7" s="24"/>
      <c r="B7" s="72" t="s">
        <v>21</v>
      </c>
      <c r="C7" s="72"/>
      <c r="D7" s="37">
        <f>D8+D11+D15+D19+D23+D26+D29+D34</f>
        <v>1694848.9</v>
      </c>
      <c r="E7" s="37">
        <f t="shared" ref="E7:F7" si="0">E8+E11+E15+E19+E23+E26+E29+E34</f>
        <v>-246135.40000000002</v>
      </c>
      <c r="F7" s="37">
        <f t="shared" si="0"/>
        <v>1448713.5</v>
      </c>
      <c r="G7" s="37"/>
      <c r="H7" s="37"/>
      <c r="I7" s="37"/>
      <c r="J7" s="17"/>
    </row>
    <row r="8" spans="1:10" s="27" customFormat="1" ht="40.5" customHeight="1" x14ac:dyDescent="0.25">
      <c r="A8" s="26"/>
      <c r="B8" s="58" t="s">
        <v>27</v>
      </c>
      <c r="C8" s="58"/>
      <c r="D8" s="39">
        <v>628256</v>
      </c>
      <c r="E8" s="39">
        <f>E9</f>
        <v>-26000</v>
      </c>
      <c r="F8" s="39">
        <f>D8+E8</f>
        <v>602256</v>
      </c>
      <c r="G8" s="39"/>
      <c r="H8" s="38"/>
      <c r="I8" s="38"/>
      <c r="J8" s="44"/>
    </row>
    <row r="9" spans="1:10" s="14" customFormat="1" ht="39.75" customHeight="1" x14ac:dyDescent="0.25">
      <c r="A9" s="28"/>
      <c r="B9" s="56" t="s">
        <v>7</v>
      </c>
      <c r="C9" s="56"/>
      <c r="D9" s="41">
        <v>628256</v>
      </c>
      <c r="E9" s="41">
        <f>E10</f>
        <v>-26000</v>
      </c>
      <c r="F9" s="41">
        <f t="shared" ref="F9:F46" si="1">D9+E9</f>
        <v>602256</v>
      </c>
      <c r="G9" s="41"/>
      <c r="H9" s="40"/>
      <c r="I9" s="40"/>
      <c r="J9" s="45"/>
    </row>
    <row r="10" spans="1:10" s="14" customFormat="1" ht="47.25" x14ac:dyDescent="0.25">
      <c r="A10" s="28"/>
      <c r="B10" s="43" t="s">
        <v>42</v>
      </c>
      <c r="C10" s="43" t="s">
        <v>43</v>
      </c>
      <c r="D10" s="41">
        <v>627987</v>
      </c>
      <c r="E10" s="41">
        <v>-26000</v>
      </c>
      <c r="F10" s="41">
        <f t="shared" si="1"/>
        <v>601987</v>
      </c>
      <c r="G10" s="41"/>
      <c r="H10" s="40"/>
      <c r="I10" s="40"/>
      <c r="J10" s="45" t="s">
        <v>55</v>
      </c>
    </row>
    <row r="11" spans="1:10" s="27" customFormat="1" ht="31.5" customHeight="1" x14ac:dyDescent="0.25">
      <c r="A11" s="26"/>
      <c r="B11" s="58" t="s">
        <v>28</v>
      </c>
      <c r="C11" s="58"/>
      <c r="D11" s="39">
        <v>753712.6</v>
      </c>
      <c r="E11" s="39">
        <f>E12</f>
        <v>-9072</v>
      </c>
      <c r="F11" s="39">
        <f t="shared" si="1"/>
        <v>744640.6</v>
      </c>
      <c r="G11" s="39"/>
      <c r="H11" s="38"/>
      <c r="I11" s="38"/>
      <c r="J11" s="44"/>
    </row>
    <row r="12" spans="1:10" s="14" customFormat="1" ht="31.5" customHeight="1" x14ac:dyDescent="0.25">
      <c r="A12" s="30"/>
      <c r="B12" s="56" t="s">
        <v>6</v>
      </c>
      <c r="C12" s="56"/>
      <c r="D12" s="41">
        <v>753712.6</v>
      </c>
      <c r="E12" s="41">
        <f>E13+E14</f>
        <v>-9072</v>
      </c>
      <c r="F12" s="41">
        <f t="shared" si="1"/>
        <v>744640.6</v>
      </c>
      <c r="G12" s="41"/>
      <c r="H12" s="40"/>
      <c r="I12" s="40"/>
      <c r="J12" s="45"/>
    </row>
    <row r="13" spans="1:10" s="29" customFormat="1" ht="47.25" x14ac:dyDescent="0.25">
      <c r="A13" s="28"/>
      <c r="B13" s="43" t="s">
        <v>8</v>
      </c>
      <c r="C13" s="42" t="s">
        <v>9</v>
      </c>
      <c r="D13" s="41">
        <v>9055</v>
      </c>
      <c r="E13" s="41">
        <v>-8997.9</v>
      </c>
      <c r="F13" s="41">
        <f t="shared" si="1"/>
        <v>57.100000000000364</v>
      </c>
      <c r="G13" s="41"/>
      <c r="H13" s="41"/>
      <c r="I13" s="41"/>
      <c r="J13" s="16" t="s">
        <v>57</v>
      </c>
    </row>
    <row r="14" spans="1:10" s="29" customFormat="1" ht="63" x14ac:dyDescent="0.25">
      <c r="A14" s="28"/>
      <c r="B14" s="43" t="s">
        <v>40</v>
      </c>
      <c r="C14" s="42" t="s">
        <v>41</v>
      </c>
      <c r="D14" s="41">
        <v>96</v>
      </c>
      <c r="E14" s="41">
        <v>-74.099999999999994</v>
      </c>
      <c r="F14" s="41">
        <f t="shared" si="1"/>
        <v>21.900000000000006</v>
      </c>
      <c r="G14" s="41"/>
      <c r="H14" s="41"/>
      <c r="I14" s="41"/>
      <c r="J14" s="16" t="s">
        <v>58</v>
      </c>
    </row>
    <row r="15" spans="1:10" s="32" customFormat="1" ht="50.25" customHeight="1" x14ac:dyDescent="0.25">
      <c r="A15" s="31"/>
      <c r="B15" s="58" t="s">
        <v>29</v>
      </c>
      <c r="C15" s="58"/>
      <c r="D15" s="39">
        <v>150565</v>
      </c>
      <c r="E15" s="39">
        <f>E16</f>
        <v>-134581</v>
      </c>
      <c r="F15" s="39">
        <f t="shared" si="1"/>
        <v>15984</v>
      </c>
      <c r="G15" s="39"/>
      <c r="H15" s="39"/>
      <c r="I15" s="39"/>
      <c r="J15" s="46"/>
    </row>
    <row r="16" spans="1:10" s="29" customFormat="1" ht="16.5" customHeight="1" x14ac:dyDescent="0.25">
      <c r="A16" s="28"/>
      <c r="B16" s="56" t="s">
        <v>5</v>
      </c>
      <c r="C16" s="56"/>
      <c r="D16" s="41">
        <v>150565</v>
      </c>
      <c r="E16" s="41">
        <f>E17+E18</f>
        <v>-134581</v>
      </c>
      <c r="F16" s="41">
        <f t="shared" si="1"/>
        <v>15984</v>
      </c>
      <c r="G16" s="41"/>
      <c r="H16" s="41"/>
      <c r="I16" s="41"/>
      <c r="J16" s="47"/>
    </row>
    <row r="17" spans="1:10" s="29" customFormat="1" ht="31.5" x14ac:dyDescent="0.25">
      <c r="A17" s="28"/>
      <c r="B17" s="43" t="s">
        <v>10</v>
      </c>
      <c r="C17" s="42" t="s">
        <v>12</v>
      </c>
      <c r="D17" s="41">
        <v>2939</v>
      </c>
      <c r="E17" s="41">
        <v>-25</v>
      </c>
      <c r="F17" s="41">
        <f t="shared" si="1"/>
        <v>2914</v>
      </c>
      <c r="G17" s="41"/>
      <c r="H17" s="41"/>
      <c r="I17" s="41"/>
      <c r="J17" s="16" t="s">
        <v>62</v>
      </c>
    </row>
    <row r="18" spans="1:10" s="29" customFormat="1" ht="94.5" x14ac:dyDescent="0.25">
      <c r="A18" s="28"/>
      <c r="B18" s="60" t="s">
        <v>45</v>
      </c>
      <c r="C18" s="61"/>
      <c r="D18" s="41">
        <v>134556</v>
      </c>
      <c r="E18" s="41">
        <v>-134556</v>
      </c>
      <c r="F18" s="41">
        <f t="shared" si="1"/>
        <v>0</v>
      </c>
      <c r="G18" s="41"/>
      <c r="H18" s="41"/>
      <c r="I18" s="41"/>
      <c r="J18" s="16" t="s">
        <v>59</v>
      </c>
    </row>
    <row r="19" spans="1:10" s="32" customFormat="1" ht="31.5" customHeight="1" x14ac:dyDescent="0.25">
      <c r="A19" s="31"/>
      <c r="B19" s="58" t="s">
        <v>30</v>
      </c>
      <c r="C19" s="58"/>
      <c r="D19" s="39">
        <v>58094.399999999994</v>
      </c>
      <c r="E19" s="39">
        <f>E20</f>
        <v>-55594.400000000001</v>
      </c>
      <c r="F19" s="39">
        <f t="shared" si="1"/>
        <v>2499.9999999999927</v>
      </c>
      <c r="G19" s="39"/>
      <c r="H19" s="39"/>
      <c r="I19" s="39"/>
      <c r="J19" s="46"/>
    </row>
    <row r="20" spans="1:10" s="29" customFormat="1" ht="48.75" customHeight="1" x14ac:dyDescent="0.25">
      <c r="A20" s="28"/>
      <c r="B20" s="56" t="s">
        <v>35</v>
      </c>
      <c r="C20" s="56"/>
      <c r="D20" s="41">
        <v>58094.399999999994</v>
      </c>
      <c r="E20" s="41">
        <f>E21+E22</f>
        <v>-55594.400000000001</v>
      </c>
      <c r="F20" s="41">
        <f t="shared" si="1"/>
        <v>2499.9999999999927</v>
      </c>
      <c r="G20" s="41"/>
      <c r="H20" s="41"/>
      <c r="I20" s="41"/>
      <c r="J20" s="47"/>
    </row>
    <row r="21" spans="1:10" s="29" customFormat="1" ht="78.75" x14ac:dyDescent="0.25">
      <c r="A21" s="28"/>
      <c r="B21" s="43" t="s">
        <v>44</v>
      </c>
      <c r="C21" s="43" t="s">
        <v>46</v>
      </c>
      <c r="D21" s="41">
        <v>4200</v>
      </c>
      <c r="E21" s="41">
        <v>-1700</v>
      </c>
      <c r="F21" s="41">
        <f t="shared" si="1"/>
        <v>2500</v>
      </c>
      <c r="G21" s="41"/>
      <c r="H21" s="41"/>
      <c r="I21" s="41"/>
      <c r="J21" s="47" t="s">
        <v>56</v>
      </c>
    </row>
    <row r="22" spans="1:10" s="29" customFormat="1" ht="78.75" x14ac:dyDescent="0.25">
      <c r="A22" s="28"/>
      <c r="B22" s="60" t="s">
        <v>45</v>
      </c>
      <c r="C22" s="61"/>
      <c r="D22" s="41">
        <v>53894.400000000001</v>
      </c>
      <c r="E22" s="41">
        <v>-53894.400000000001</v>
      </c>
      <c r="F22" s="41">
        <f t="shared" si="1"/>
        <v>0</v>
      </c>
      <c r="G22" s="41"/>
      <c r="H22" s="41"/>
      <c r="I22" s="41"/>
      <c r="J22" s="47" t="s">
        <v>63</v>
      </c>
    </row>
    <row r="23" spans="1:10" s="27" customFormat="1" ht="51.75" customHeight="1" x14ac:dyDescent="0.25">
      <c r="A23" s="26"/>
      <c r="B23" s="58" t="s">
        <v>31</v>
      </c>
      <c r="C23" s="58"/>
      <c r="D23" s="39">
        <v>5000</v>
      </c>
      <c r="E23" s="39">
        <f>E24</f>
        <v>-4991</v>
      </c>
      <c r="F23" s="39">
        <f t="shared" si="1"/>
        <v>9</v>
      </c>
      <c r="G23" s="39"/>
      <c r="H23" s="38"/>
      <c r="I23" s="38"/>
      <c r="J23" s="44"/>
    </row>
    <row r="24" spans="1:10" s="27" customFormat="1" ht="38.25" customHeight="1" x14ac:dyDescent="0.25">
      <c r="A24" s="26"/>
      <c r="B24" s="56" t="s">
        <v>39</v>
      </c>
      <c r="C24" s="56"/>
      <c r="D24" s="41">
        <v>5000</v>
      </c>
      <c r="E24" s="41">
        <f>E25</f>
        <v>-4991</v>
      </c>
      <c r="F24" s="41">
        <f t="shared" si="1"/>
        <v>9</v>
      </c>
      <c r="G24" s="41"/>
      <c r="H24" s="40"/>
      <c r="I24" s="40"/>
      <c r="J24" s="44"/>
    </row>
    <row r="25" spans="1:10" s="27" customFormat="1" ht="47.25" x14ac:dyDescent="0.25">
      <c r="A25" s="26"/>
      <c r="B25" s="43" t="s">
        <v>47</v>
      </c>
      <c r="C25" s="43" t="s">
        <v>48</v>
      </c>
      <c r="D25" s="41">
        <v>5000</v>
      </c>
      <c r="E25" s="41">
        <v>-4991</v>
      </c>
      <c r="F25" s="41">
        <f t="shared" si="1"/>
        <v>9</v>
      </c>
      <c r="G25" s="41"/>
      <c r="H25" s="40"/>
      <c r="I25" s="40"/>
      <c r="J25" s="45" t="s">
        <v>57</v>
      </c>
    </row>
    <row r="26" spans="1:10" s="27" customFormat="1" ht="61.5" customHeight="1" x14ac:dyDescent="0.25">
      <c r="A26" s="26"/>
      <c r="B26" s="58" t="s">
        <v>32</v>
      </c>
      <c r="C26" s="58"/>
      <c r="D26" s="39">
        <v>67385.799999999988</v>
      </c>
      <c r="E26" s="39">
        <f>E27</f>
        <v>-666.6</v>
      </c>
      <c r="F26" s="39">
        <f t="shared" si="1"/>
        <v>66719.199999999983</v>
      </c>
      <c r="G26" s="39"/>
      <c r="H26" s="38"/>
      <c r="I26" s="38"/>
      <c r="J26" s="44"/>
    </row>
    <row r="27" spans="1:10" s="14" customFormat="1" ht="39.75" customHeight="1" x14ac:dyDescent="0.25">
      <c r="A27" s="30"/>
      <c r="B27" s="56" t="s">
        <v>4</v>
      </c>
      <c r="C27" s="56"/>
      <c r="D27" s="41">
        <v>67385.799999999988</v>
      </c>
      <c r="E27" s="41">
        <f>E28</f>
        <v>-666.6</v>
      </c>
      <c r="F27" s="41">
        <f t="shared" si="1"/>
        <v>66719.199999999983</v>
      </c>
      <c r="G27" s="41"/>
      <c r="H27" s="40"/>
      <c r="I27" s="40"/>
      <c r="J27" s="7"/>
    </row>
    <row r="28" spans="1:10" s="29" customFormat="1" ht="78.75" x14ac:dyDescent="0.25">
      <c r="A28" s="28"/>
      <c r="B28" s="43" t="s">
        <v>14</v>
      </c>
      <c r="C28" s="42" t="s">
        <v>52</v>
      </c>
      <c r="D28" s="41">
        <v>883.6</v>
      </c>
      <c r="E28" s="41">
        <v>-666.6</v>
      </c>
      <c r="F28" s="41">
        <f t="shared" si="1"/>
        <v>217</v>
      </c>
      <c r="G28" s="41"/>
      <c r="H28" s="41"/>
      <c r="I28" s="41"/>
      <c r="J28" s="42" t="s">
        <v>61</v>
      </c>
    </row>
    <row r="29" spans="1:10" s="27" customFormat="1" ht="54" customHeight="1" x14ac:dyDescent="0.25">
      <c r="A29" s="26"/>
      <c r="B29" s="58" t="s">
        <v>33</v>
      </c>
      <c r="C29" s="58"/>
      <c r="D29" s="39">
        <v>26652.899999999998</v>
      </c>
      <c r="E29" s="39">
        <f>E30</f>
        <v>-10048.199999999999</v>
      </c>
      <c r="F29" s="39">
        <f t="shared" si="1"/>
        <v>16604.699999999997</v>
      </c>
      <c r="G29" s="39"/>
      <c r="H29" s="38"/>
      <c r="I29" s="38"/>
      <c r="J29" s="46"/>
    </row>
    <row r="30" spans="1:10" s="14" customFormat="1" ht="36.75" customHeight="1" x14ac:dyDescent="0.25">
      <c r="A30" s="30"/>
      <c r="B30" s="56" t="s">
        <v>3</v>
      </c>
      <c r="C30" s="56"/>
      <c r="D30" s="41">
        <v>26652.899999999998</v>
      </c>
      <c r="E30" s="41">
        <f>E31+E32+E33</f>
        <v>-10048.199999999999</v>
      </c>
      <c r="F30" s="41">
        <f t="shared" si="1"/>
        <v>16604.699999999997</v>
      </c>
      <c r="G30" s="41"/>
      <c r="H30" s="40"/>
      <c r="I30" s="40"/>
      <c r="J30" s="47"/>
    </row>
    <row r="31" spans="1:10" s="29" customFormat="1" ht="78.75" x14ac:dyDescent="0.25">
      <c r="A31" s="28"/>
      <c r="B31" s="43" t="s">
        <v>15</v>
      </c>
      <c r="C31" s="42" t="s">
        <v>16</v>
      </c>
      <c r="D31" s="41">
        <v>6813.8</v>
      </c>
      <c r="E31" s="41">
        <v>-6813.8</v>
      </c>
      <c r="F31" s="41">
        <f t="shared" si="1"/>
        <v>0</v>
      </c>
      <c r="G31" s="41"/>
      <c r="H31" s="41"/>
      <c r="I31" s="41"/>
      <c r="J31" s="42" t="s">
        <v>60</v>
      </c>
    </row>
    <row r="32" spans="1:10" s="29" customFormat="1" ht="47.25" x14ac:dyDescent="0.25">
      <c r="A32" s="28"/>
      <c r="B32" s="43" t="s">
        <v>49</v>
      </c>
      <c r="C32" s="42" t="s">
        <v>50</v>
      </c>
      <c r="D32" s="41">
        <v>10745.6</v>
      </c>
      <c r="E32" s="41">
        <v>-2010.6</v>
      </c>
      <c r="F32" s="41">
        <f t="shared" si="1"/>
        <v>8735</v>
      </c>
      <c r="G32" s="41"/>
      <c r="H32" s="41"/>
      <c r="I32" s="41"/>
      <c r="J32" s="65" t="s">
        <v>60</v>
      </c>
    </row>
    <row r="33" spans="1:10" s="29" customFormat="1" ht="47.25" x14ac:dyDescent="0.25">
      <c r="A33" s="28"/>
      <c r="B33" s="43" t="s">
        <v>13</v>
      </c>
      <c r="C33" s="42" t="s">
        <v>51</v>
      </c>
      <c r="D33" s="41">
        <v>4703.5</v>
      </c>
      <c r="E33" s="41">
        <v>-1223.8</v>
      </c>
      <c r="F33" s="41">
        <f t="shared" si="1"/>
        <v>3479.7</v>
      </c>
      <c r="G33" s="41"/>
      <c r="H33" s="41"/>
      <c r="I33" s="41"/>
      <c r="J33" s="66"/>
    </row>
    <row r="34" spans="1:10" s="27" customFormat="1" ht="40.5" customHeight="1" x14ac:dyDescent="0.25">
      <c r="A34" s="26"/>
      <c r="B34" s="58" t="s">
        <v>34</v>
      </c>
      <c r="C34" s="58"/>
      <c r="D34" s="39">
        <v>5182.2</v>
      </c>
      <c r="E34" s="39">
        <f>E35</f>
        <v>-5182.2</v>
      </c>
      <c r="F34" s="39">
        <f t="shared" si="1"/>
        <v>0</v>
      </c>
      <c r="G34" s="39"/>
      <c r="H34" s="38"/>
      <c r="I34" s="38"/>
      <c r="J34" s="18"/>
    </row>
    <row r="35" spans="1:10" s="14" customFormat="1" ht="15.75" x14ac:dyDescent="0.25">
      <c r="A35" s="30"/>
      <c r="B35" s="56" t="s">
        <v>2</v>
      </c>
      <c r="C35" s="56"/>
      <c r="D35" s="41">
        <v>5182.2</v>
      </c>
      <c r="E35" s="41">
        <f>E36+E37</f>
        <v>-5182.2</v>
      </c>
      <c r="F35" s="41">
        <f t="shared" si="1"/>
        <v>0</v>
      </c>
      <c r="G35" s="41"/>
      <c r="H35" s="40"/>
      <c r="I35" s="40"/>
      <c r="J35" s="6"/>
    </row>
    <row r="36" spans="1:10" s="14" customFormat="1" ht="31.5" x14ac:dyDescent="0.25">
      <c r="A36" s="30"/>
      <c r="B36" s="53" t="s">
        <v>14</v>
      </c>
      <c r="C36" s="43" t="s">
        <v>53</v>
      </c>
      <c r="D36" s="41">
        <v>2558.6</v>
      </c>
      <c r="E36" s="41">
        <v>-2558.6</v>
      </c>
      <c r="F36" s="41">
        <f t="shared" si="1"/>
        <v>0</v>
      </c>
      <c r="G36" s="41"/>
      <c r="H36" s="40"/>
      <c r="I36" s="40"/>
      <c r="J36" s="67" t="s">
        <v>64</v>
      </c>
    </row>
    <row r="37" spans="1:10" s="14" customFormat="1" ht="31.5" x14ac:dyDescent="0.25">
      <c r="A37" s="30"/>
      <c r="B37" s="54"/>
      <c r="C37" s="43" t="s">
        <v>54</v>
      </c>
      <c r="D37" s="41">
        <v>2623.6</v>
      </c>
      <c r="E37" s="41">
        <v>-2623.6</v>
      </c>
      <c r="F37" s="41">
        <f t="shared" si="1"/>
        <v>0</v>
      </c>
      <c r="G37" s="41"/>
      <c r="H37" s="40"/>
      <c r="I37" s="40"/>
      <c r="J37" s="68"/>
    </row>
    <row r="38" spans="1:10" s="34" customFormat="1" ht="44.25" customHeight="1" x14ac:dyDescent="0.25">
      <c r="A38" s="33"/>
      <c r="B38" s="59" t="s">
        <v>22</v>
      </c>
      <c r="C38" s="59"/>
      <c r="D38" s="38">
        <f>D39</f>
        <v>1314512.3999999999</v>
      </c>
      <c r="E38" s="38">
        <f>E39</f>
        <v>-153905.80000000002</v>
      </c>
      <c r="F38" s="38">
        <f t="shared" si="1"/>
        <v>1160606.5999999999</v>
      </c>
      <c r="G38" s="38"/>
      <c r="H38" s="38"/>
      <c r="I38" s="38"/>
      <c r="J38" s="48"/>
    </row>
    <row r="39" spans="1:10" s="34" customFormat="1" ht="58.5" customHeight="1" x14ac:dyDescent="0.25">
      <c r="A39" s="33"/>
      <c r="B39" s="57" t="s">
        <v>34</v>
      </c>
      <c r="C39" s="57"/>
      <c r="D39" s="38">
        <f>D40</f>
        <v>1314512.3999999999</v>
      </c>
      <c r="E39" s="38">
        <f>E40</f>
        <v>-153905.80000000002</v>
      </c>
      <c r="F39" s="38">
        <f t="shared" si="1"/>
        <v>1160606.5999999999</v>
      </c>
      <c r="G39" s="38"/>
      <c r="H39" s="38"/>
      <c r="I39" s="38"/>
      <c r="J39" s="49"/>
    </row>
    <row r="40" spans="1:10" s="34" customFormat="1" ht="16.5" customHeight="1" x14ac:dyDescent="0.25">
      <c r="A40" s="33"/>
      <c r="B40" s="55" t="s">
        <v>1</v>
      </c>
      <c r="C40" s="55"/>
      <c r="D40" s="40">
        <v>1314512.3999999999</v>
      </c>
      <c r="E40" s="40">
        <f>E41+E42+E43+E44+E45+E46+E47+E48</f>
        <v>-153905.80000000002</v>
      </c>
      <c r="F40" s="40">
        <f t="shared" si="1"/>
        <v>1160606.5999999999</v>
      </c>
      <c r="G40" s="40"/>
      <c r="H40" s="40"/>
      <c r="I40" s="40"/>
      <c r="J40" s="50"/>
    </row>
    <row r="41" spans="1:10" s="34" customFormat="1" ht="31.5" x14ac:dyDescent="0.25">
      <c r="A41" s="33"/>
      <c r="B41" s="51" t="s">
        <v>25</v>
      </c>
      <c r="C41" s="48" t="s">
        <v>65</v>
      </c>
      <c r="D41" s="40">
        <v>13200</v>
      </c>
      <c r="E41" s="40">
        <v>-8130.2</v>
      </c>
      <c r="F41" s="40">
        <f>D41+E41</f>
        <v>5069.8</v>
      </c>
      <c r="G41" s="40"/>
      <c r="H41" s="40"/>
      <c r="I41" s="40"/>
      <c r="J41" s="48" t="s">
        <v>66</v>
      </c>
    </row>
    <row r="42" spans="1:10" s="34" customFormat="1" ht="31.5" x14ac:dyDescent="0.25">
      <c r="A42" s="33"/>
      <c r="B42" s="62" t="s">
        <v>67</v>
      </c>
      <c r="C42" s="52" t="s">
        <v>68</v>
      </c>
      <c r="D42" s="40">
        <v>19000</v>
      </c>
      <c r="E42" s="40">
        <v>-4990</v>
      </c>
      <c r="F42" s="40">
        <f t="shared" si="1"/>
        <v>14010</v>
      </c>
      <c r="G42" s="40"/>
      <c r="H42" s="40"/>
      <c r="I42" s="40"/>
      <c r="J42" s="48" t="s">
        <v>66</v>
      </c>
    </row>
    <row r="43" spans="1:10" s="35" customFormat="1" ht="47.25" x14ac:dyDescent="0.25">
      <c r="A43" s="19"/>
      <c r="B43" s="63"/>
      <c r="C43" s="52" t="s">
        <v>69</v>
      </c>
      <c r="D43" s="40">
        <v>5455</v>
      </c>
      <c r="E43" s="40">
        <v>-1005</v>
      </c>
      <c r="F43" s="40">
        <f t="shared" si="1"/>
        <v>4450</v>
      </c>
      <c r="G43" s="40"/>
      <c r="H43" s="40"/>
      <c r="I43" s="40"/>
      <c r="J43" s="48" t="s">
        <v>66</v>
      </c>
    </row>
    <row r="44" spans="1:10" ht="47.25" x14ac:dyDescent="0.25">
      <c r="B44" s="63"/>
      <c r="C44" s="52" t="s">
        <v>70</v>
      </c>
      <c r="D44" s="40">
        <v>3622.5</v>
      </c>
      <c r="E44" s="40">
        <v>-165</v>
      </c>
      <c r="F44" s="40">
        <f t="shared" si="1"/>
        <v>3457.5</v>
      </c>
      <c r="G44" s="40"/>
      <c r="H44" s="40"/>
      <c r="I44" s="40"/>
      <c r="J44" s="48" t="s">
        <v>66</v>
      </c>
    </row>
    <row r="45" spans="1:10" ht="31.5" x14ac:dyDescent="0.25">
      <c r="B45" s="64"/>
      <c r="C45" s="52" t="s">
        <v>71</v>
      </c>
      <c r="D45" s="40">
        <v>3622.5</v>
      </c>
      <c r="E45" s="40">
        <v>-122.5</v>
      </c>
      <c r="F45" s="40">
        <f t="shared" si="1"/>
        <v>3500</v>
      </c>
      <c r="G45" s="40"/>
      <c r="H45" s="40"/>
      <c r="I45" s="40"/>
      <c r="J45" s="48" t="s">
        <v>66</v>
      </c>
    </row>
    <row r="46" spans="1:10" ht="47.25" x14ac:dyDescent="0.25">
      <c r="B46" s="51" t="s">
        <v>11</v>
      </c>
      <c r="C46" s="48" t="s">
        <v>36</v>
      </c>
      <c r="D46" s="40">
        <v>140872.4</v>
      </c>
      <c r="E46" s="40">
        <v>-137192.5</v>
      </c>
      <c r="F46" s="40">
        <f t="shared" si="1"/>
        <v>3679.8999999999942</v>
      </c>
      <c r="G46" s="40"/>
      <c r="H46" s="40"/>
      <c r="I46" s="40"/>
      <c r="J46" s="48" t="s">
        <v>72</v>
      </c>
    </row>
    <row r="47" spans="1:10" ht="31.5" x14ac:dyDescent="0.25">
      <c r="B47" s="52" t="s">
        <v>49</v>
      </c>
      <c r="C47" s="52" t="s">
        <v>73</v>
      </c>
      <c r="D47" s="40">
        <v>6000</v>
      </c>
      <c r="E47" s="40">
        <v>-450</v>
      </c>
      <c r="F47" s="40">
        <f>D47+E47</f>
        <v>5550</v>
      </c>
      <c r="G47" s="40"/>
      <c r="H47" s="40"/>
      <c r="I47" s="40"/>
      <c r="J47" s="48" t="s">
        <v>66</v>
      </c>
    </row>
    <row r="48" spans="1:10" ht="47.25" x14ac:dyDescent="0.25">
      <c r="B48" s="52" t="s">
        <v>13</v>
      </c>
      <c r="C48" s="52" t="s">
        <v>74</v>
      </c>
      <c r="D48" s="40">
        <v>4700</v>
      </c>
      <c r="E48" s="40">
        <v>-1850.6</v>
      </c>
      <c r="F48" s="40">
        <f>D48+E48</f>
        <v>2849.4</v>
      </c>
      <c r="G48" s="40"/>
      <c r="H48" s="40"/>
      <c r="I48" s="40"/>
      <c r="J48" s="48" t="s">
        <v>66</v>
      </c>
    </row>
  </sheetData>
  <autoFilter ref="A6:II43"/>
  <mergeCells count="31">
    <mergeCell ref="B42:B45"/>
    <mergeCell ref="J32:J33"/>
    <mergeCell ref="J36:J37"/>
    <mergeCell ref="C2:J3"/>
    <mergeCell ref="B24:C24"/>
    <mergeCell ref="B20:C20"/>
    <mergeCell ref="D5:F5"/>
    <mergeCell ref="G5:I5"/>
    <mergeCell ref="B5:C6"/>
    <mergeCell ref="J5:J6"/>
    <mergeCell ref="B7:C7"/>
    <mergeCell ref="B8:C8"/>
    <mergeCell ref="B9:C9"/>
    <mergeCell ref="B11:C11"/>
    <mergeCell ref="B12:C12"/>
    <mergeCell ref="B15:C15"/>
    <mergeCell ref="B16:C16"/>
    <mergeCell ref="B19:C19"/>
    <mergeCell ref="B23:C23"/>
    <mergeCell ref="B26:C26"/>
    <mergeCell ref="B22:C22"/>
    <mergeCell ref="B18:C18"/>
    <mergeCell ref="B36:B37"/>
    <mergeCell ref="B40:C40"/>
    <mergeCell ref="B27:C27"/>
    <mergeCell ref="B39:C39"/>
    <mergeCell ref="B34:C34"/>
    <mergeCell ref="B35:C35"/>
    <mergeCell ref="B38:C38"/>
    <mergeCell ref="B29:C29"/>
    <mergeCell ref="B30:C30"/>
  </mergeCells>
  <pageMargins left="0.39370078740157483" right="0.39370078740157483" top="0.15748031496062992" bottom="0.27559055118110237" header="0.15748031496062992" footer="0.15748031496062992"/>
  <pageSetup paperSize="9" scale="66" firstPageNumber="1341" fitToHeight="0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10</vt:lpstr>
      <vt:lpstr>'Приложение 10'!Заголовки_для_печати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Пучкова Оксана Феофановна</dc:creator>
  <cp:lastModifiedBy>Смирных Елена Валентиновна</cp:lastModifiedBy>
  <cp:lastPrinted>2018-10-11T14:18:14Z</cp:lastPrinted>
  <dcterms:created xsi:type="dcterms:W3CDTF">2017-09-12T09:48:26Z</dcterms:created>
  <dcterms:modified xsi:type="dcterms:W3CDTF">2018-10-11T14:18:17Z</dcterms:modified>
</cp:coreProperties>
</file>